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2980" windowHeight="9525" activeTab="0"/>
  </bookViews>
  <sheets>
    <sheet name="Calculator" sheetId="1" r:id="rId1"/>
    <sheet name="Sheet2" sheetId="2" state="hidden" r:id="rId2"/>
  </sheets>
  <definedNames>
    <definedName name="CavityDepth">'Sheet2'!$A$1:$A$6</definedName>
    <definedName name="Density">'Sheet2'!$A$8:$A$9</definedName>
  </definedNames>
  <calcPr fullCalcOnLoad="1"/>
</workbook>
</file>

<file path=xl/sharedStrings.xml><?xml version="1.0" encoding="utf-8"?>
<sst xmlns="http://schemas.openxmlformats.org/spreadsheetml/2006/main" count="46" uniqueCount="32">
  <si>
    <t>X</t>
  </si>
  <si>
    <t>=</t>
  </si>
  <si>
    <t>Net Wall Volume</t>
  </si>
  <si>
    <t xml:space="preserve">Pounds of Material </t>
  </si>
  <si>
    <t>/</t>
  </si>
  <si>
    <t>Pounds per bag</t>
  </si>
  <si>
    <t xml:space="preserve">Cavity Depth </t>
  </si>
  <si>
    <t>List of Links to calculated C F M numbers</t>
  </si>
  <si>
    <t>Calculator for Number of Bags</t>
  </si>
  <si>
    <t>Density Achieved</t>
  </si>
  <si>
    <t xml:space="preserve">Pounds of material </t>
  </si>
  <si>
    <t>Pounds of material</t>
  </si>
  <si>
    <t>Final Inspection</t>
  </si>
  <si>
    <t>Job Number</t>
  </si>
  <si>
    <t>Job Address</t>
  </si>
  <si>
    <t>Number of bags needed</t>
  </si>
  <si>
    <t>Initial Inspection</t>
  </si>
  <si>
    <t>3.5"</t>
  </si>
  <si>
    <t>4"</t>
  </si>
  <si>
    <t>4.5"</t>
  </si>
  <si>
    <t>5"</t>
  </si>
  <si>
    <t>5.5"</t>
  </si>
  <si>
    <t>6"</t>
  </si>
  <si>
    <t>Cavity Depth  (ft)</t>
  </si>
  <si>
    <t>Net Wall Area (sqft)</t>
  </si>
  <si>
    <t>Net Wall Volume (cuft)</t>
  </si>
  <si>
    <t>Density achieved  (lbs/cuft )</t>
  </si>
  <si>
    <t>No. bags used on job</t>
  </si>
  <si>
    <t>Inspector Signature</t>
  </si>
  <si>
    <t>Date of Final 
Inspection</t>
  </si>
  <si>
    <t>Use the tab key to complete the form. Use the arrows keys to navigate to calculated cells.</t>
  </si>
  <si>
    <t>Density Required (lbs/ft)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</si>
</sst>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/d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"/>
      <color indexed="9"/>
      <name val="Calibri"/>
      <family val="2"/>
    </font>
    <font>
      <sz val="1"/>
      <color indexed="9"/>
      <name val="Calibri"/>
      <family val="2"/>
    </font>
    <font>
      <b/>
      <sz val="20"/>
      <color indexed="8"/>
      <name val="Arial Black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"/>
      <color theme="0"/>
      <name val="Calibri"/>
      <family val="2"/>
    </font>
    <font>
      <sz val="1"/>
      <color theme="0"/>
      <name val="Calibri"/>
      <family val="2"/>
    </font>
    <font>
      <b/>
      <sz val="20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52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1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 quotePrefix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0" fillId="32" borderId="10" xfId="0" applyFill="1" applyBorder="1" applyAlignment="1" applyProtection="1">
      <alignment horizontal="right" vertical="center"/>
      <protection locked="0"/>
    </xf>
    <xf numFmtId="1" fontId="0" fillId="32" borderId="10" xfId="0" applyNumberFormat="1" applyFill="1" applyBorder="1" applyAlignment="1" applyProtection="1">
      <alignment vertical="center"/>
      <protection locked="0"/>
    </xf>
    <xf numFmtId="0" fontId="0" fillId="32" borderId="10" xfId="0" applyFill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center"/>
      <protection/>
    </xf>
    <xf numFmtId="0" fontId="42" fillId="0" borderId="0" xfId="0" applyFont="1" applyAlignment="1" applyProtection="1">
      <alignment horizontal="centerContinuous" vertical="distributed"/>
      <protection/>
    </xf>
    <xf numFmtId="0" fontId="42" fillId="0" borderId="0" xfId="0" applyFont="1" applyAlignment="1" applyProtection="1">
      <alignment horizontal="centerContinuous" vertical="center"/>
      <protection/>
    </xf>
    <xf numFmtId="0" fontId="0" fillId="0" borderId="11" xfId="0" applyFill="1" applyBorder="1" applyAlignment="1" applyProtection="1">
      <alignment vertical="center"/>
      <protection/>
    </xf>
    <xf numFmtId="166" fontId="0" fillId="32" borderId="1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32" borderId="13" xfId="0" applyFill="1" applyBorder="1" applyAlignment="1" applyProtection="1">
      <alignment horizontal="left" vertical="center" wrapText="1"/>
      <protection locked="0"/>
    </xf>
    <xf numFmtId="0" fontId="0" fillId="32" borderId="14" xfId="0" applyFill="1" applyBorder="1" applyAlignment="1" applyProtection="1">
      <alignment horizontal="left" vertical="center" wrapText="1"/>
      <protection locked="0"/>
    </xf>
    <xf numFmtId="0" fontId="0" fillId="32" borderId="15" xfId="0" applyFill="1" applyBorder="1" applyAlignment="1" applyProtection="1">
      <alignment horizontal="left" vertical="center" wrapText="1"/>
      <protection locked="0"/>
    </xf>
    <xf numFmtId="0" fontId="0" fillId="32" borderId="13" xfId="0" applyFill="1" applyBorder="1" applyAlignment="1" applyProtection="1">
      <alignment horizontal="center" vertical="center"/>
      <protection locked="0"/>
    </xf>
    <xf numFmtId="0" fontId="0" fillId="32" borderId="15" xfId="0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47625</xdr:rowOff>
    </xdr:from>
    <xdr:to>
      <xdr:col>5</xdr:col>
      <xdr:colOff>0</xdr:colOff>
      <xdr:row>0</xdr:row>
      <xdr:rowOff>981075</xdr:rowOff>
    </xdr:to>
    <xdr:pic>
      <xdr:nvPicPr>
        <xdr:cNvPr id="1" name="Picture 1" descr="TDHC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7625"/>
          <a:ext cx="2724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navli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8515625" style="2" customWidth="1"/>
    <col min="2" max="2" width="18.8515625" style="2" customWidth="1"/>
    <col min="3" max="3" width="4.57421875" style="2" customWidth="1"/>
    <col min="4" max="4" width="24.57421875" style="2" customWidth="1"/>
    <col min="5" max="5" width="19.00390625" style="2" customWidth="1"/>
    <col min="6" max="6" width="2.7109375" style="2" customWidth="1"/>
    <col min="7" max="7" width="9.140625" style="2" customWidth="1"/>
    <col min="8" max="8" width="26.28125" style="2" bestFit="1" customWidth="1"/>
    <col min="9" max="9" width="24.28125" style="2" customWidth="1"/>
    <col min="10" max="16384" width="9.140625" style="2" customWidth="1"/>
  </cols>
  <sheetData>
    <row r="1" ht="87.75" customHeight="1">
      <c r="A1" s="1" t="s">
        <v>30</v>
      </c>
    </row>
    <row r="2" spans="1:13" ht="31.5">
      <c r="A2" s="23" t="s">
        <v>8</v>
      </c>
      <c r="B2" s="23"/>
      <c r="C2" s="23"/>
      <c r="D2" s="23"/>
      <c r="E2" s="23"/>
      <c r="F2" s="23"/>
      <c r="G2" s="23"/>
      <c r="H2" s="23"/>
      <c r="I2" s="5"/>
      <c r="M2" s="3" t="s">
        <v>7</v>
      </c>
    </row>
    <row r="3" spans="1:13" ht="31.5">
      <c r="A3" s="23" t="s">
        <v>16</v>
      </c>
      <c r="B3" s="23"/>
      <c r="C3" s="23"/>
      <c r="D3" s="23"/>
      <c r="E3" s="23"/>
      <c r="F3" s="23"/>
      <c r="G3" s="23"/>
      <c r="H3" s="23"/>
      <c r="I3" s="5"/>
      <c r="M3" s="3" t="s">
        <v>7</v>
      </c>
    </row>
    <row r="4" spans="1:11" ht="36" customHeight="1">
      <c r="A4" s="4" t="s">
        <v>6</v>
      </c>
      <c r="B4" s="18" t="s">
        <v>17</v>
      </c>
      <c r="C4" s="5"/>
      <c r="D4" s="5"/>
      <c r="E4" s="5"/>
      <c r="F4" s="5"/>
      <c r="G4" s="5"/>
      <c r="K4" s="3"/>
    </row>
    <row r="5" spans="1:9" ht="29.25" customHeight="1">
      <c r="A5" s="4" t="s">
        <v>24</v>
      </c>
      <c r="B5" s="19"/>
      <c r="C5" s="6" t="s">
        <v>0</v>
      </c>
      <c r="D5" s="4" t="s">
        <v>23</v>
      </c>
      <c r="E5" s="7">
        <f>VLOOKUP(B4,Sheet2!$A$1:$B$6,2,FALSE)</f>
        <v>0.29</v>
      </c>
      <c r="F5" s="6" t="s">
        <v>1</v>
      </c>
      <c r="G5" s="8">
        <f>B5*E5</f>
        <v>0</v>
      </c>
      <c r="H5" s="9" t="s">
        <v>2</v>
      </c>
      <c r="I5" s="9"/>
    </row>
    <row r="6" spans="1:9" ht="27.75" customHeight="1">
      <c r="A6" s="4" t="s">
        <v>25</v>
      </c>
      <c r="B6" s="8">
        <f>B5*E5</f>
        <v>0</v>
      </c>
      <c r="C6" s="6" t="s">
        <v>0</v>
      </c>
      <c r="D6" s="4" t="s">
        <v>31</v>
      </c>
      <c r="E6" s="20">
        <v>1.6</v>
      </c>
      <c r="F6" s="6" t="s">
        <v>1</v>
      </c>
      <c r="G6" s="8">
        <f>B6*E6</f>
        <v>0</v>
      </c>
      <c r="H6" s="10" t="s">
        <v>3</v>
      </c>
      <c r="I6" s="9"/>
    </row>
    <row r="7" spans="1:8" ht="32.25" customHeight="1">
      <c r="A7" s="4" t="s">
        <v>3</v>
      </c>
      <c r="B7" s="8">
        <f>B6*E6</f>
        <v>0</v>
      </c>
      <c r="C7" s="11" t="s">
        <v>4</v>
      </c>
      <c r="D7" s="4" t="s">
        <v>5</v>
      </c>
      <c r="E7" s="19"/>
      <c r="F7" s="6" t="s">
        <v>1</v>
      </c>
      <c r="G7" s="8" t="str">
        <f>IF(E7&gt;0,B7/E7," ")</f>
        <v> </v>
      </c>
      <c r="H7" s="9" t="s">
        <v>15</v>
      </c>
    </row>
    <row r="8" spans="1:13" ht="36.75" customHeight="1">
      <c r="A8" s="22" t="s">
        <v>9</v>
      </c>
      <c r="B8" s="22"/>
      <c r="C8" s="22"/>
      <c r="D8" s="22"/>
      <c r="E8" s="22"/>
      <c r="F8" s="22"/>
      <c r="G8" s="22"/>
      <c r="H8" s="22"/>
      <c r="I8" s="5"/>
      <c r="M8" s="3" t="s">
        <v>7</v>
      </c>
    </row>
    <row r="9" spans="1:13" ht="31.5">
      <c r="A9" s="23" t="s">
        <v>12</v>
      </c>
      <c r="B9" s="23"/>
      <c r="C9" s="23"/>
      <c r="D9" s="23"/>
      <c r="E9" s="23"/>
      <c r="F9" s="23"/>
      <c r="G9" s="23"/>
      <c r="H9" s="23"/>
      <c r="I9" s="21"/>
      <c r="M9" s="3" t="s">
        <v>7</v>
      </c>
    </row>
    <row r="10" spans="1:9" ht="32.25" customHeight="1">
      <c r="A10" s="4" t="s">
        <v>27</v>
      </c>
      <c r="B10" s="20"/>
      <c r="C10" s="12" t="s">
        <v>0</v>
      </c>
      <c r="D10" s="4" t="s">
        <v>5</v>
      </c>
      <c r="E10" s="20"/>
      <c r="F10" s="6" t="s">
        <v>1</v>
      </c>
      <c r="G10" s="13">
        <f>B10*E10</f>
        <v>0</v>
      </c>
      <c r="H10" s="14" t="s">
        <v>10</v>
      </c>
      <c r="I10" s="10"/>
    </row>
    <row r="11" spans="1:9" ht="32.25" customHeight="1">
      <c r="A11" s="4" t="s">
        <v>11</v>
      </c>
      <c r="B11" s="24">
        <f>G10</f>
        <v>0</v>
      </c>
      <c r="C11" s="6" t="s">
        <v>4</v>
      </c>
      <c r="D11" s="4" t="s">
        <v>25</v>
      </c>
      <c r="E11" s="20"/>
      <c r="F11" s="15" t="s">
        <v>1</v>
      </c>
      <c r="G11" s="16" t="str">
        <f>IF(AND(B11&gt;0,E11&gt;0),B11/E11," ")</f>
        <v> </v>
      </c>
      <c r="H11" s="9" t="s">
        <v>26</v>
      </c>
      <c r="I11" s="10"/>
    </row>
    <row r="12" spans="1:7" ht="32.25" customHeight="1">
      <c r="A12" s="4" t="s">
        <v>14</v>
      </c>
      <c r="B12" s="27"/>
      <c r="C12" s="28"/>
      <c r="D12" s="29"/>
      <c r="E12" s="4" t="s">
        <v>13</v>
      </c>
      <c r="F12" s="30"/>
      <c r="G12" s="31"/>
    </row>
    <row r="14" spans="1:8" ht="33" customHeight="1" thickBot="1">
      <c r="A14" s="4" t="s">
        <v>28</v>
      </c>
      <c r="B14" s="26"/>
      <c r="C14" s="26"/>
      <c r="D14" s="26"/>
      <c r="E14" s="17" t="s">
        <v>29</v>
      </c>
      <c r="F14" s="25"/>
      <c r="G14" s="25"/>
      <c r="H14" s="25"/>
    </row>
  </sheetData>
  <sheetProtection sheet="1"/>
  <mergeCells count="4">
    <mergeCell ref="F14:H14"/>
    <mergeCell ref="B14:D14"/>
    <mergeCell ref="B12:D12"/>
    <mergeCell ref="F12:G12"/>
  </mergeCells>
  <dataValidations count="11">
    <dataValidation type="date" operator="greaterThan" allowBlank="1" showInputMessage="1" showErrorMessage="1" prompt="Date of final inspection (MM/DD/YYY)" sqref="F14:H14">
      <formula1>26299</formula1>
    </dataValidation>
    <dataValidation type="list" allowBlank="1" showInputMessage="1" promptTitle="Density Required" prompt="Manufacture's recommened rate to reach the maximum R value" sqref="E6">
      <formula1>Density</formula1>
    </dataValidation>
    <dataValidation allowBlank="1" showInputMessage="1" showErrorMessage="1" promptTitle="Net Wall Area" prompt="Square footage of the total gross wall area minus the square footage of the doors and windows." sqref="B5"/>
    <dataValidation type="list" allowBlank="1" showInputMessage="1" showErrorMessage="1" promptTitle="Cavity Depth" prompt="Size of the wall cavity in inches." sqref="B4">
      <formula1>CavityDepth</formula1>
    </dataValidation>
    <dataValidation allowBlank="1" showInputMessage="1" showErrorMessage="1" promptTitle="Pounds per bag" prompt="As listed in the bag of material " sqref="E7"/>
    <dataValidation allowBlank="1" showInputMessage="1" showErrorMessage="1" prompt="Number of bags used on job" sqref="B10"/>
    <dataValidation allowBlank="1" showInputMessage="1" showErrorMessage="1" prompt="Pounds per bag" sqref="E10"/>
    <dataValidation allowBlank="1" showInputMessage="1" showErrorMessage="1" prompt="Pounds of material" sqref="B11"/>
    <dataValidation allowBlank="1" showInputMessage="1" showErrorMessage="1" prompt="Net wall volume (cubic feet)" sqref="E11"/>
    <dataValidation allowBlank="1" showInputMessage="1" showErrorMessage="1" prompt="Job address" sqref="B12:D12"/>
    <dataValidation allowBlank="1" showInputMessage="1" showErrorMessage="1" prompt="Job number" sqref="F12:G12"/>
  </dataValidations>
  <hyperlinks>
    <hyperlink ref="A1" r:id="rId1" display="Use the tab key to complete the form. Use the list of links and the arrow keys to access calculated amounds in locked cells."/>
  </hyperlinks>
  <printOptions horizontalCentered="1"/>
  <pageMargins left="0.25" right="0.25" top="1" bottom="0.5" header="0" footer="0"/>
  <pageSetup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7" sqref="A7"/>
    </sheetView>
  </sheetViews>
  <sheetFormatPr defaultColWidth="9.140625" defaultRowHeight="15"/>
  <sheetData>
    <row r="1" spans="1:2" ht="15">
      <c r="A1" t="s">
        <v>17</v>
      </c>
      <c r="B1">
        <v>0.29</v>
      </c>
    </row>
    <row r="2" spans="1:2" ht="15">
      <c r="A2" t="s">
        <v>18</v>
      </c>
      <c r="B2">
        <v>0.33</v>
      </c>
    </row>
    <row r="3" spans="1:2" ht="15">
      <c r="A3" t="s">
        <v>19</v>
      </c>
      <c r="B3">
        <v>0.37</v>
      </c>
    </row>
    <row r="4" spans="1:2" ht="15">
      <c r="A4" t="s">
        <v>20</v>
      </c>
      <c r="B4">
        <v>0.41</v>
      </c>
    </row>
    <row r="5" spans="1:2" ht="15">
      <c r="A5" t="s">
        <v>21</v>
      </c>
      <c r="B5">
        <v>0.45</v>
      </c>
    </row>
    <row r="6" spans="1:2" ht="15">
      <c r="A6" t="s">
        <v>22</v>
      </c>
      <c r="B6">
        <v>0.5</v>
      </c>
    </row>
    <row r="8" ht="15">
      <c r="A8">
        <v>1.6</v>
      </c>
    </row>
    <row r="9" ht="15">
      <c r="A9">
        <v>3.5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Calculator for Number of Bags</dc:title>
  <dc:subject/>
  <dc:creator>TDHCA CA Division</dc:creator>
  <cp:keywords/>
  <dc:description/>
  <cp:lastModifiedBy>jburkhar</cp:lastModifiedBy>
  <cp:lastPrinted>2014-05-02T15:55:11Z</cp:lastPrinted>
  <dcterms:created xsi:type="dcterms:W3CDTF">2014-05-01T18:47:17Z</dcterms:created>
  <dcterms:modified xsi:type="dcterms:W3CDTF">2014-05-06T20:58:01Z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